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5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</sheets>
  <definedNames>
    <definedName name="_xlnm.Print_Area" localSheetId="2">'бер'!$A$1:$AE$92</definedName>
    <definedName name="_xlnm.Print_Area" localSheetId="3">'квіт'!$A$1:$AE$92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<sst xmlns="http://schemas.openxmlformats.org/spreadsheetml/2006/main" count="576" uniqueCount="59">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</sst>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R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67" sqref="B6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4" sqref="B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28" sqref="N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315</v>
      </c>
      <c r="C6" s="46"/>
      <c r="D6" s="46"/>
      <c r="E6" s="47"/>
      <c r="F6" s="47"/>
      <c r="G6" s="47"/>
      <c r="H6" s="47"/>
      <c r="I6" s="47"/>
      <c r="J6" s="48"/>
      <c r="K6" s="47">
        <v>315</v>
      </c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34367.7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28620</v>
      </c>
      <c r="L8" s="56">
        <v>286.5</v>
      </c>
      <c r="M8" s="56">
        <v>1069.2</v>
      </c>
      <c r="N8" s="56">
        <v>329.6</v>
      </c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65581.8</v>
      </c>
      <c r="C9" s="25">
        <f>C10+C15+C23+C31+C45+C49+C50+C57+C58+C67+C68+C81+C71+C74+C76+C75+C65+C82+C83+C84+C66+C38+C85</f>
        <v>34489.1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34682.69999999999</v>
      </c>
      <c r="AE9" s="51">
        <f>AE10+AE15+AE23+AE31+AE45+AE49+AE50+AE57+AE58+AE67+AE68+AE71+AE81+AE74+AE76+AE75+AE65+AE82+AE84+AE83+AE66+AE38+AE85</f>
        <v>65388.19999999998</v>
      </c>
      <c r="AG9" s="50"/>
    </row>
    <row r="10" spans="1:31" ht="15.75">
      <c r="A10" s="4" t="s">
        <v>4</v>
      </c>
      <c r="B10" s="23">
        <v>3673.8</v>
      </c>
      <c r="C10" s="23">
        <v>2039.2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1868.8</v>
      </c>
      <c r="AE10" s="28">
        <f>B10+C10-AD10</f>
        <v>3844.2</v>
      </c>
    </row>
    <row r="11" spans="1:31" ht="15.75">
      <c r="A11" s="3" t="s">
        <v>5</v>
      </c>
      <c r="B11" s="23">
        <f>3321.5-28.1</f>
        <v>3293.4</v>
      </c>
      <c r="C11" s="23">
        <v>717.7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1470</v>
      </c>
      <c r="AE11" s="28">
        <f>B11+C11-AD11</f>
        <v>2541.1000000000004</v>
      </c>
    </row>
    <row r="12" spans="1:31" ht="15.75">
      <c r="A12" s="3" t="s">
        <v>2</v>
      </c>
      <c r="B12" s="37">
        <v>48</v>
      </c>
      <c r="C12" s="23">
        <v>223.4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45</v>
      </c>
      <c r="AE12" s="28">
        <f>B12+C12-AD12</f>
        <v>226.39999999999998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332.4000000000001</v>
      </c>
      <c r="C14" s="23">
        <f t="shared" si="2"/>
        <v>1098.1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353.8</v>
      </c>
      <c r="AE14" s="28">
        <f>AE10-AE11-AE12-AE13</f>
        <v>1076.6999999999994</v>
      </c>
    </row>
    <row r="15" spans="1:31" ht="15" customHeight="1">
      <c r="A15" s="4" t="s">
        <v>6</v>
      </c>
      <c r="B15" s="23">
        <v>31622.6</v>
      </c>
      <c r="C15" s="23">
        <v>12055.5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19857.7</v>
      </c>
      <c r="AE15" s="28">
        <f aca="true" t="shared" si="3" ref="AE15:AE29">B15+C15-AD15</f>
        <v>23820.399999999998</v>
      </c>
    </row>
    <row r="16" spans="1:32" ht="15.75">
      <c r="A16" s="3" t="s">
        <v>5</v>
      </c>
      <c r="B16" s="23">
        <v>30001.9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18386</v>
      </c>
      <c r="AE16" s="28">
        <f t="shared" si="3"/>
        <v>15200</v>
      </c>
      <c r="AF16" s="6"/>
    </row>
    <row r="17" spans="1:31" ht="15.75">
      <c r="A17" s="3" t="s">
        <v>3</v>
      </c>
      <c r="B17" s="23">
        <v>0</v>
      </c>
      <c r="C17" s="23">
        <v>13.8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12.9</v>
      </c>
    </row>
    <row r="18" spans="1:31" ht="15.75">
      <c r="A18" s="3" t="s">
        <v>1</v>
      </c>
      <c r="B18" s="23">
        <f>871.3+132.9</f>
        <v>1004.1999999999999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669.8999999999999</v>
      </c>
    </row>
    <row r="19" spans="1:31" ht="15.75">
      <c r="A19" s="3" t="s">
        <v>2</v>
      </c>
      <c r="B19" s="23">
        <f>574.1-10-132.9</f>
        <v>431.20000000000005</v>
      </c>
      <c r="C19" s="23">
        <v>7469.7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636.3</v>
      </c>
      <c r="AE19" s="28">
        <f t="shared" si="3"/>
        <v>7264.599999999999</v>
      </c>
    </row>
    <row r="20" spans="1:31" ht="15.75">
      <c r="A20" s="3" t="s">
        <v>17</v>
      </c>
      <c r="B20" s="23">
        <f>44.2-5.5</f>
        <v>38.7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67.6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146.59999999999712</v>
      </c>
      <c r="C22" s="23">
        <f t="shared" si="4"/>
        <v>495.80000000000075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36.999999999999915</v>
      </c>
      <c r="AE22" s="28">
        <f t="shared" si="3"/>
        <v>605.3999999999979</v>
      </c>
    </row>
    <row r="23" spans="1:31" ht="15" customHeight="1">
      <c r="A23" s="4" t="s">
        <v>7</v>
      </c>
      <c r="B23" s="23">
        <v>17212.1</v>
      </c>
      <c r="C23" s="23">
        <v>7358.7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6734.1</v>
      </c>
      <c r="AE23" s="28">
        <f t="shared" si="3"/>
        <v>17836.699999999997</v>
      </c>
    </row>
    <row r="24" spans="1:32" ht="15.75">
      <c r="A24" s="3" t="s">
        <v>5</v>
      </c>
      <c r="B24" s="23">
        <v>14500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5594.2</v>
      </c>
      <c r="AE24" s="28">
        <f t="shared" si="3"/>
        <v>10612.599999999999</v>
      </c>
      <c r="AF24" s="6"/>
    </row>
    <row r="25" spans="1:31" ht="15.75">
      <c r="A25" s="3" t="s">
        <v>3</v>
      </c>
      <c r="B25" s="23">
        <v>635.9</v>
      </c>
      <c r="C25" s="23">
        <v>1652.9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2122.4</v>
      </c>
    </row>
    <row r="26" spans="1:31" ht="15.75">
      <c r="A26" s="3" t="s">
        <v>1</v>
      </c>
      <c r="B26" s="23">
        <v>219.9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167.9</v>
      </c>
    </row>
    <row r="27" spans="1:31" ht="15.75">
      <c r="A27" s="3" t="s">
        <v>2</v>
      </c>
      <c r="B27" s="23">
        <v>785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220.3</v>
      </c>
      <c r="AE27" s="28">
        <f t="shared" si="3"/>
        <v>2536.2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53.400000000000006</v>
      </c>
      <c r="AE28" s="28">
        <f t="shared" si="3"/>
        <v>79.79999999999998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955.0999999999983</v>
      </c>
      <c r="C30" s="23">
        <f t="shared" si="5"/>
        <v>1967.3999999999996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604.7</v>
      </c>
      <c r="AE30" s="28">
        <f>AE23-AE24-AE25-AE26-AE27-AE28-AE29</f>
        <v>2317.7999999999993</v>
      </c>
    </row>
    <row r="31" spans="1:31" ht="15" customHeight="1">
      <c r="A31" s="4" t="s">
        <v>8</v>
      </c>
      <c r="B31" s="23">
        <f>374.1+70+35+2.7</f>
        <v>481.8</v>
      </c>
      <c r="C31" s="23">
        <f>496.7-35</f>
        <v>461.7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176.29999999999998</v>
      </c>
      <c r="AE31" s="28">
        <f aca="true" t="shared" si="6" ref="AE31:AE36">B31+C31-AD31</f>
        <v>767.2</v>
      </c>
    </row>
    <row r="32" spans="1:31" ht="15.75">
      <c r="A32" s="3" t="s">
        <v>5</v>
      </c>
      <c r="B32" s="23">
        <f>138+102.1</f>
        <v>240.1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162.3</v>
      </c>
      <c r="AE32" s="28">
        <f t="shared" si="6"/>
        <v>118.69999999999999</v>
      </c>
    </row>
    <row r="33" spans="1:31" ht="15.75">
      <c r="A33" s="3" t="s">
        <v>1</v>
      </c>
      <c r="B33" s="23">
        <v>63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63</v>
      </c>
    </row>
    <row r="34" spans="1:31" ht="15.75">
      <c r="A34" s="3" t="s">
        <v>2</v>
      </c>
      <c r="B34" s="45">
        <v>2.3</v>
      </c>
      <c r="C34" s="23">
        <f>40.1-32.1</f>
        <v>8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8.5</v>
      </c>
    </row>
    <row r="35" spans="1:31" ht="15.75">
      <c r="A35" s="3" t="s">
        <v>17</v>
      </c>
      <c r="B35" s="23">
        <v>167.8</v>
      </c>
      <c r="C35" s="23">
        <v>405.5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573.3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8.599999999999994</v>
      </c>
      <c r="C37" s="23">
        <f t="shared" si="7"/>
        <v>7.300000000000011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12.2</v>
      </c>
      <c r="AE37" s="28">
        <f>AE31-AE32-AE34-AE36-AE33-AE35</f>
        <v>3.7000000000000455</v>
      </c>
    </row>
    <row r="38" spans="1:31" ht="15" customHeight="1">
      <c r="A38" s="4" t="s">
        <v>35</v>
      </c>
      <c r="B38" s="23">
        <v>498.3</v>
      </c>
      <c r="C38" s="23">
        <v>196.5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289.1</v>
      </c>
      <c r="AE38" s="28">
        <f aca="true" t="shared" si="8" ref="AE38:AE43">B38+C38-AD38</f>
        <v>405.69999999999993</v>
      </c>
    </row>
    <row r="39" spans="1:32" ht="15.75">
      <c r="A39" s="3" t="s">
        <v>5</v>
      </c>
      <c r="B39" s="23">
        <v>469.6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236.7</v>
      </c>
      <c r="AE39" s="28">
        <f t="shared" si="8"/>
        <v>266.1</v>
      </c>
      <c r="AF39" s="6"/>
    </row>
    <row r="40" spans="1:31" ht="15.75">
      <c r="A40" s="3" t="s">
        <v>3</v>
      </c>
      <c r="B40" s="23">
        <v>0.2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0.8</v>
      </c>
    </row>
    <row r="41" spans="1:31" ht="15.75">
      <c r="A41" s="3" t="s">
        <v>1</v>
      </c>
      <c r="B41" s="23">
        <v>3.8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0.8999999999999995</v>
      </c>
    </row>
    <row r="42" spans="1:31" ht="15.75">
      <c r="A42" s="3" t="s">
        <v>2</v>
      </c>
      <c r="B42" s="23">
        <v>2.4</v>
      </c>
      <c r="C42" s="23">
        <v>71.7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69.30000000000001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22.29999999999999</v>
      </c>
      <c r="C44" s="23">
        <f t="shared" si="9"/>
        <v>90.40000000000002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44.10000000000001</v>
      </c>
      <c r="AE44" s="28">
        <f>AE38-AE39-AE40-AE41-AE42-AE43</f>
        <v>68.59999999999988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386.8</v>
      </c>
      <c r="AE45" s="28">
        <f>B45+C45-AD45</f>
        <v>620.1000000000001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610.3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366.5</v>
      </c>
      <c r="AE47" s="28">
        <f>B47+C47-AD47</f>
        <v>521.5999999999999</v>
      </c>
    </row>
    <row r="48" spans="1:31" ht="15.75">
      <c r="A48" s="3" t="s">
        <v>26</v>
      </c>
      <c r="B48" s="23">
        <f aca="true" t="shared" si="10" ref="B48:AB48">B45-B46-B47</f>
        <v>42.80000000000007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20.300000000000004</v>
      </c>
      <c r="AE48" s="28">
        <f>AE45-AE47-AE46</f>
        <v>98.50000000000023</v>
      </c>
    </row>
    <row r="49" spans="1:31" ht="15" customHeight="1">
      <c r="A49" s="4" t="s">
        <v>0</v>
      </c>
      <c r="B49" s="23">
        <v>3316.9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971.9</v>
      </c>
      <c r="AE49" s="28">
        <f aca="true" t="shared" si="11" ref="AE49:AE55">B49+C49-AD49</f>
        <v>8832.300000000001</v>
      </c>
    </row>
    <row r="50" spans="1:32" ht="15" customHeight="1">
      <c r="A50" s="4" t="s">
        <v>9</v>
      </c>
      <c r="B50" s="45">
        <v>6308.9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3613.5000000000005</v>
      </c>
      <c r="AE50" s="23">
        <f t="shared" si="11"/>
        <v>4064.299999999999</v>
      </c>
      <c r="AF50" s="6"/>
    </row>
    <row r="51" spans="1:32" ht="15.75">
      <c r="A51" s="3" t="s">
        <v>5</v>
      </c>
      <c r="B51" s="23">
        <v>5800.8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3135.8</v>
      </c>
      <c r="AE51" s="23">
        <f t="shared" si="11"/>
        <v>2880.7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16.3</v>
      </c>
      <c r="C53" s="23">
        <f>315.2-111.6</f>
        <v>203.6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212.9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491.79999999999944</v>
      </c>
      <c r="C56" s="23">
        <f t="shared" si="12"/>
        <v>949.6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470.7000000000003</v>
      </c>
      <c r="AE56" s="23">
        <f>AE50-AE51-AE53-AE55-AE52-AE54</f>
        <v>970.699999999999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</f>
        <v>1111.7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398.70000000000005</v>
      </c>
      <c r="AE58" s="23">
        <f t="shared" si="14"/>
        <v>1279.2</v>
      </c>
    </row>
    <row r="59" spans="1:32" ht="15.75">
      <c r="A59" s="3" t="s">
        <v>5</v>
      </c>
      <c r="B59" s="23">
        <v>893.4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304.4</v>
      </c>
      <c r="AE59" s="23">
        <f t="shared" si="14"/>
        <v>613.1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v>67.5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71.60000000000001</v>
      </c>
      <c r="AF61" s="6"/>
    </row>
    <row r="62" spans="1:31" ht="15.75">
      <c r="A62" s="3" t="s">
        <v>2</v>
      </c>
      <c r="B62" s="23">
        <v>8.9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9.399999999999999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201.00000000000006</v>
      </c>
      <c r="C64" s="23">
        <f t="shared" si="15"/>
        <v>469.30000000000007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85.2</v>
      </c>
      <c r="AE64" s="23">
        <f>AE58-AE59-AE62-AE63-AE61-AE60</f>
        <v>585.1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1372.2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361.3</v>
      </c>
      <c r="C68" s="23">
        <v>1473.7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143.70000000000002</v>
      </c>
      <c r="AE68" s="31">
        <f t="shared" si="16"/>
        <v>1691.3</v>
      </c>
    </row>
    <row r="69" spans="1:31" ht="15" customHeight="1">
      <c r="A69" s="3" t="s">
        <v>5</v>
      </c>
      <c r="B69" s="23">
        <v>0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0</v>
      </c>
    </row>
    <row r="70" spans="1:31" ht="15" customHeight="1">
      <c r="A70" s="3" t="s">
        <v>2</v>
      </c>
      <c r="B70" s="23">
        <v>41.3</v>
      </c>
      <c r="C70" s="23">
        <v>364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403.2</v>
      </c>
    </row>
    <row r="71" spans="1:31" s="11" customFormat="1" ht="31.5">
      <c r="A71" s="12" t="s">
        <v>21</v>
      </c>
      <c r="B71" s="23">
        <v>73.1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32.2</v>
      </c>
      <c r="AE71" s="31">
        <f t="shared" si="16"/>
        <v>115.69999999999997</v>
      </c>
    </row>
    <row r="72" spans="1:31" s="11" customFormat="1" ht="15.75">
      <c r="A72" s="3" t="s">
        <v>5</v>
      </c>
      <c r="B72" s="23">
        <v>65.3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24.3</v>
      </c>
      <c r="AE72" s="31">
        <f t="shared" si="16"/>
        <v>41.099999999999994</v>
      </c>
    </row>
    <row r="73" spans="1:31" s="11" customFormat="1" ht="15.75">
      <c r="A73" s="3" t="s">
        <v>2</v>
      </c>
      <c r="B73" s="23">
        <v>0.1</v>
      </c>
      <c r="C73" s="23">
        <v>4.9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65581.8</v>
      </c>
      <c r="C87" s="43">
        <f t="shared" si="18"/>
        <v>34489.1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34682.69999999999</v>
      </c>
      <c r="AE87" s="60">
        <f>AE10+AE15+AE23+AE31+AE45+AE49+AE50+AE57+AE58+AE65+AE67+AE68+AE71+AE74+AE75+AE76+AE81+AE82+AE83+AE84+AE66+AE38+AE85</f>
        <v>65388.19999999998</v>
      </c>
    </row>
    <row r="88" spans="1:31" ht="15.75">
      <c r="A88" s="3" t="s">
        <v>5</v>
      </c>
      <c r="B88" s="23">
        <f aca="true" t="shared" si="19" ref="B88:AB88">B11+B16+B24+B32+B51+B59+B69+B39+B72</f>
        <v>55264.50000000001</v>
      </c>
      <c r="C88" s="23">
        <f t="shared" si="19"/>
        <v>6322.6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29313.7</v>
      </c>
      <c r="AE88" s="28">
        <f>B88+C88-AD88</f>
        <v>32273.400000000005</v>
      </c>
    </row>
    <row r="89" spans="1:31" ht="15.75">
      <c r="A89" s="3" t="s">
        <v>2</v>
      </c>
      <c r="B89" s="23">
        <f aca="true" t="shared" si="20" ref="B89:X89">B12+B19+B27+B34+B53+B62+B42+B73+B70</f>
        <v>1335.5</v>
      </c>
      <c r="C89" s="23">
        <f t="shared" si="20"/>
        <v>10322.099999999999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922.2</v>
      </c>
      <c r="AE89" s="28">
        <f>B89+C89-AD89</f>
        <v>10735.399999999998</v>
      </c>
    </row>
    <row r="90" spans="1:31" ht="15.75">
      <c r="A90" s="3" t="s">
        <v>3</v>
      </c>
      <c r="B90" s="23">
        <f aca="true" t="shared" si="21" ref="B90:AB90">B17+B25+B40+B60</f>
        <v>636.1</v>
      </c>
      <c r="C90" s="23">
        <f t="shared" si="21"/>
        <v>1667.3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2136.1</v>
      </c>
    </row>
    <row r="91" spans="1:31" ht="15.75">
      <c r="A91" s="3" t="s">
        <v>1</v>
      </c>
      <c r="B91" s="23">
        <f aca="true" t="shared" si="22" ref="B91:X91">B18+B26+B61+B33+B41+B52+B46</f>
        <v>1299.3</v>
      </c>
      <c r="C91" s="23">
        <f t="shared" si="22"/>
        <v>570.4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973.2999999999998</v>
      </c>
    </row>
    <row r="92" spans="1:31" ht="15.75">
      <c r="A92" s="3" t="s">
        <v>17</v>
      </c>
      <c r="B92" s="23">
        <f aca="true" t="shared" si="23" ref="B92:AB92">B20+B28+B47+B35+B54+B13</f>
        <v>933</v>
      </c>
      <c r="C92" s="23">
        <f t="shared" si="23"/>
        <v>733.2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423.9</v>
      </c>
      <c r="AE92" s="28">
        <f>B92+C92-AD92</f>
        <v>1242.3000000000002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34682.7</v>
      </c>
      <c r="P96" s="54">
        <f t="shared" si="24"/>
        <v>34682.7</v>
      </c>
      <c r="Q96" s="54">
        <f t="shared" si="24"/>
        <v>34682.7</v>
      </c>
      <c r="R96" s="54">
        <f t="shared" si="24"/>
        <v>34682.7</v>
      </c>
      <c r="S96" s="54">
        <f t="shared" si="24"/>
        <v>34682.7</v>
      </c>
      <c r="T96" s="54">
        <f t="shared" si="24"/>
        <v>34682.7</v>
      </c>
      <c r="U96" s="54">
        <f t="shared" si="24"/>
        <v>34682.7</v>
      </c>
      <c r="V96" s="54">
        <f t="shared" si="24"/>
        <v>34682.7</v>
      </c>
      <c r="W96" s="54">
        <f t="shared" si="24"/>
        <v>34682.7</v>
      </c>
      <c r="X96" s="54">
        <f t="shared" si="24"/>
        <v>34682.7</v>
      </c>
      <c r="Y96" s="54">
        <f t="shared" si="24"/>
        <v>34682.7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2014-06-16T09:36:25Z</cp:lastPrinted>
  <dcterms:created xsi:type="dcterms:W3CDTF">2002-11-05T08:53:00Z</dcterms:created>
  <dcterms:modified xsi:type="dcterms:W3CDTF">2014-06-18T05:04:36Z</dcterms:modified>
  <cp:category/>
  <cp:version/>
  <cp:contentType/>
  <cp:contentStatus/>
</cp:coreProperties>
</file>